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0fb20dae2b37fa/^^.Story BI LLC/^.StoryBI Course Material/WSU Shared Fall 2023/"/>
    </mc:Choice>
  </mc:AlternateContent>
  <xr:revisionPtr revIDLastSave="197" documentId="8_{EFC7C8DB-0F8C-4627-ADA2-D5DD7D938B1F}" xr6:coauthVersionLast="47" xr6:coauthVersionMax="47" xr10:uidLastSave="{A04E6715-D5CC-434E-AD32-8742A871F88C}"/>
  <bookViews>
    <workbookView xWindow="-103" yWindow="-103" windowWidth="29829" windowHeight="18000" xr2:uid="{E5EF7B26-28D6-49DA-AF39-6A180C637B93}"/>
  </bookViews>
  <sheets>
    <sheet name="Model" sheetId="1" r:id="rId1"/>
  </sheets>
  <definedNames>
    <definedName name="_xlnm._FilterDatabase" localSheetId="0" hidden="1">Model!$K$14:$L$30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</calcChain>
</file>

<file path=xl/sharedStrings.xml><?xml version="1.0" encoding="utf-8"?>
<sst xmlns="http://schemas.openxmlformats.org/spreadsheetml/2006/main" count="52" uniqueCount="38">
  <si>
    <t>Color</t>
  </si>
  <si>
    <t>Green</t>
  </si>
  <si>
    <t>Blue</t>
  </si>
  <si>
    <t>Yellow</t>
  </si>
  <si>
    <t>Total Sales</t>
  </si>
  <si>
    <t>Grand Total</t>
  </si>
  <si>
    <t>Date</t>
  </si>
  <si>
    <t>Qty</t>
  </si>
  <si>
    <t>Month</t>
  </si>
  <si>
    <t>Year</t>
  </si>
  <si>
    <t>Part</t>
  </si>
  <si>
    <t>Part#</t>
  </si>
  <si>
    <t>Part Name</t>
  </si>
  <si>
    <t>Plant pot</t>
  </si>
  <si>
    <t>Hose</t>
  </si>
  <si>
    <t>Bucket</t>
  </si>
  <si>
    <t>Jan</t>
  </si>
  <si>
    <t>Feb</t>
  </si>
  <si>
    <t>Cust</t>
  </si>
  <si>
    <t>Sales Table (Fact)</t>
  </si>
  <si>
    <t>Part Table (Dimension)</t>
  </si>
  <si>
    <t>Calendar Table (Dimension)</t>
  </si>
  <si>
    <t>(one)</t>
  </si>
  <si>
    <t>(many)</t>
  </si>
  <si>
    <t>.</t>
  </si>
  <si>
    <t>Row Labels</t>
  </si>
  <si>
    <t>Sum of Total Sales</t>
  </si>
  <si>
    <t>Column Labels</t>
  </si>
  <si>
    <t>Pivtot Table Summary</t>
  </si>
  <si>
    <t>Star Schema Model</t>
  </si>
  <si>
    <t>Expanded Table</t>
  </si>
  <si>
    <t>Measure</t>
  </si>
  <si>
    <t>Filter Total:</t>
  </si>
  <si>
    <t>Purple</t>
  </si>
  <si>
    <t>Gloves</t>
  </si>
  <si>
    <t>Ord</t>
  </si>
  <si>
    <t>Unit Cost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</si>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</sst>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8ACD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8" fillId="2" borderId="15" xfId="0" applyFont="1" applyFill="1" applyBorder="1"/>
    <xf numFmtId="0" fontId="8" fillId="2" borderId="16" xfId="0" applyFont="1" applyFill="1" applyBorder="1"/>
    <xf numFmtId="0" fontId="8" fillId="2" borderId="17" xfId="0" applyFont="1" applyFill="1" applyBorder="1"/>
    <xf numFmtId="165" fontId="5" fillId="11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4" xfId="0" applyNumberFormat="1" applyFill="1" applyBorder="1"/>
    <xf numFmtId="165" fontId="0" fillId="2" borderId="5" xfId="0" applyNumberFormat="1" applyFill="1" applyBorder="1"/>
    <xf numFmtId="0" fontId="5" fillId="11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4" borderId="9" xfId="0" applyFont="1" applyFill="1" applyBorder="1"/>
    <xf numFmtId="0" fontId="9" fillId="4" borderId="1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5" fontId="0" fillId="0" borderId="0" xfId="0" applyNumberFormat="1"/>
    <xf numFmtId="165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5" fontId="0" fillId="0" borderId="0" xfId="0" applyNumberFormat="1" applyAlignment="1">
      <alignment horizontal="center"/>
    </xf>
    <xf numFmtId="5" fontId="0" fillId="6" borderId="11" xfId="0" applyNumberFormat="1" applyFill="1" applyBorder="1" applyAlignment="1">
      <alignment horizontal="center"/>
    </xf>
    <xf numFmtId="0" fontId="6" fillId="4" borderId="0" xfId="0" applyFont="1" applyFill="1"/>
    <xf numFmtId="0" fontId="7" fillId="4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2" fillId="4" borderId="0" xfId="0" applyFont="1" applyFill="1"/>
    <xf numFmtId="164" fontId="2" fillId="4" borderId="0" xfId="0" applyNumberFormat="1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8" borderId="0" xfId="0" applyFill="1"/>
    <xf numFmtId="0" fontId="0" fillId="5" borderId="0" xfId="0" applyFill="1"/>
    <xf numFmtId="0" fontId="8" fillId="12" borderId="0" xfId="0" applyFont="1" applyFill="1" applyAlignment="1">
      <alignment horizontal="center"/>
    </xf>
    <xf numFmtId="0" fontId="8" fillId="12" borderId="0" xfId="0" applyFont="1" applyFill="1"/>
    <xf numFmtId="165" fontId="5" fillId="11" borderId="2" xfId="0" applyNumberFormat="1" applyFont="1" applyFill="1" applyBorder="1" applyAlignment="1">
      <alignment horizontal="center"/>
    </xf>
    <xf numFmtId="165" fontId="5" fillId="11" borderId="4" xfId="0" applyNumberFormat="1" applyFont="1" applyFill="1" applyBorder="1" applyAlignment="1">
      <alignment horizontal="center"/>
    </xf>
    <xf numFmtId="165" fontId="5" fillId="11" borderId="5" xfId="0" applyNumberFormat="1" applyFont="1" applyFill="1" applyBorder="1" applyAlignment="1">
      <alignment horizontal="center"/>
    </xf>
    <xf numFmtId="164" fontId="0" fillId="0" borderId="0" xfId="0" applyNumberFormat="1"/>
    <xf numFmtId="0" fontId="8" fillId="7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8" fillId="4" borderId="3" xfId="0" applyNumberFormat="1" applyFont="1" applyFill="1" applyBorder="1"/>
    <xf numFmtId="164" fontId="8" fillId="4" borderId="12" xfId="1" applyNumberFormat="1" applyFont="1" applyFill="1" applyBorder="1"/>
    <xf numFmtId="0" fontId="8" fillId="7" borderId="0" xfId="0" applyFont="1" applyFill="1" applyAlignment="1">
      <alignment horizontal="center"/>
    </xf>
    <xf numFmtId="164" fontId="8" fillId="4" borderId="0" xfId="0" applyNumberFormat="1" applyFont="1" applyFill="1"/>
    <xf numFmtId="164" fontId="8" fillId="4" borderId="13" xfId="1" applyNumberFormat="1" applyFont="1" applyFill="1" applyBorder="1"/>
    <xf numFmtId="0" fontId="8" fillId="3" borderId="3" xfId="0" applyFont="1" applyFill="1" applyBorder="1" applyAlignment="1">
      <alignment horizontal="center"/>
    </xf>
    <xf numFmtId="164" fontId="8" fillId="9" borderId="12" xfId="1" applyNumberFormat="1" applyFont="1" applyFill="1" applyBorder="1"/>
    <xf numFmtId="0" fontId="8" fillId="3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4" fontId="8" fillId="4" borderId="6" xfId="0" applyNumberFormat="1" applyFont="1" applyFill="1" applyBorder="1"/>
    <xf numFmtId="164" fontId="8" fillId="9" borderId="14" xfId="1" applyNumberFormat="1" applyFont="1" applyFill="1" applyBorder="1"/>
    <xf numFmtId="0" fontId="8" fillId="3" borderId="0" xfId="0" applyFont="1" applyFill="1" applyAlignment="1">
      <alignment horizontal="center"/>
    </xf>
    <xf numFmtId="164" fontId="8" fillId="9" borderId="13" xfId="1" applyNumberFormat="1" applyFont="1" applyFill="1" applyBorder="1"/>
    <xf numFmtId="0" fontId="8" fillId="5" borderId="0" xfId="0" applyFont="1" applyFill="1" applyAlignment="1">
      <alignment horizontal="center"/>
    </xf>
    <xf numFmtId="0" fontId="8" fillId="5" borderId="6" xfId="0" applyFont="1" applyFill="1" applyBorder="1" applyAlignment="1">
      <alignment horizontal="center"/>
    </xf>
    <xf numFmtId="164" fontId="8" fillId="4" borderId="14" xfId="1" applyNumberFormat="1" applyFont="1" applyFill="1" applyBorder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25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65" formatCode="mm/dd/yy;@"/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</dxf>
    <dxf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/>
        <bottom/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D8ACD1"/>
      <color rgb="FFA04A92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321132</xdr:colOff>
      <xdr:row>9</xdr:row>
      <xdr:rowOff>48984</xdr:rowOff>
    </xdr:from>
    <xdr:to>
      <xdr:col>14</xdr:col>
      <xdr:colOff>1039590</xdr:colOff>
      <xdr:row>9</xdr:row>
      <xdr:rowOff>168728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DCC996C6-99CA-4BE6-BD22-FD19153BBD40}"/>
            </a:ext>
          </a:extLst>
        </xdr:cNvPr>
        <xdr:cNvSpPr/>
      </xdr:nvSpPr>
      <xdr:spPr>
        <a:xfrm rot="5400000" flipH="1" flipV="1">
          <a:off x="10635346" y="1551213"/>
          <a:ext cx="119744" cy="718458"/>
        </a:xfrm>
        <a:prstGeom prst="downArrow">
          <a:avLst/>
        </a:prstGeom>
        <a:solidFill>
          <a:schemeClr val="accent1">
            <a:alpha val="33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462640</xdr:colOff>
      <xdr:row>7</xdr:row>
      <xdr:rowOff>185056</xdr:rowOff>
    </xdr:from>
    <xdr:to>
      <xdr:col>15</xdr:col>
      <xdr:colOff>571500</xdr:colOff>
      <xdr:row>9</xdr:row>
      <xdr:rowOff>38099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04CD0048-FAE0-4072-853F-5CB48FE45394}"/>
            </a:ext>
          </a:extLst>
        </xdr:cNvPr>
        <xdr:cNvSpPr/>
      </xdr:nvSpPr>
      <xdr:spPr>
        <a:xfrm rot="10800000" flipH="1" flipV="1">
          <a:off x="23807054" y="6155870"/>
          <a:ext cx="108860" cy="244929"/>
        </a:xfrm>
        <a:prstGeom prst="downArrow">
          <a:avLst/>
        </a:prstGeom>
        <a:solidFill>
          <a:schemeClr val="accent1">
            <a:alpha val="33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457200</xdr:colOff>
      <xdr:row>10</xdr:row>
      <xdr:rowOff>0</xdr:rowOff>
    </xdr:from>
    <xdr:to>
      <xdr:col>2</xdr:col>
      <xdr:colOff>462643</xdr:colOff>
      <xdr:row>11</xdr:row>
      <xdr:rowOff>5443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DD50FC6-432E-4DE2-8CEC-B9AF51307FE8}"/>
            </a:ext>
          </a:extLst>
        </xdr:cNvPr>
        <xdr:cNvCxnSpPr/>
      </xdr:nvCxnSpPr>
      <xdr:spPr>
        <a:xfrm>
          <a:off x="15152914" y="5785757"/>
          <a:ext cx="5443" cy="19050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446316</xdr:colOff>
      <xdr:row>11</xdr:row>
      <xdr:rowOff>10886</xdr:rowOff>
    </xdr:from>
    <xdr:to>
      <xdr:col>3</xdr:col>
      <xdr:colOff>315685</xdr:colOff>
      <xdr:row>11</xdr:row>
      <xdr:rowOff>10886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0D26230-1A11-42B1-AB46-C4F17AE76FE0}"/>
            </a:ext>
          </a:extLst>
        </xdr:cNvPr>
        <xdr:cNvCxnSpPr/>
      </xdr:nvCxnSpPr>
      <xdr:spPr>
        <a:xfrm flipH="1">
          <a:off x="1752602" y="2188029"/>
          <a:ext cx="751112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321126</xdr:colOff>
      <xdr:row>11</xdr:row>
      <xdr:rowOff>10887</xdr:rowOff>
    </xdr:from>
    <xdr:to>
      <xdr:col>3</xdr:col>
      <xdr:colOff>321128</xdr:colOff>
      <xdr:row>13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939CB23-6E13-48A1-91B5-586AF67878C2}"/>
            </a:ext>
          </a:extLst>
        </xdr:cNvPr>
        <xdr:cNvCxnSpPr/>
      </xdr:nvCxnSpPr>
      <xdr:spPr>
        <a:xfrm>
          <a:off x="2509155" y="2188030"/>
          <a:ext cx="2" cy="380999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740229</xdr:colOff>
      <xdr:row>10</xdr:row>
      <xdr:rowOff>144240</xdr:rowOff>
    </xdr:from>
    <xdr:to>
      <xdr:col>2</xdr:col>
      <xdr:colOff>835479</xdr:colOff>
      <xdr:row>11</xdr:row>
      <xdr:rowOff>76205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51E83C-607C-44CB-AFF2-0D822F34D387}"/>
            </a:ext>
          </a:extLst>
        </xdr:cNvPr>
        <xdr:cNvSpPr/>
      </xdr:nvSpPr>
      <xdr:spPr>
        <a:xfrm rot="5400000">
          <a:off x="15425057" y="5940883"/>
          <a:ext cx="117022" cy="95250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342900</xdr:colOff>
      <xdr:row>10</xdr:row>
      <xdr:rowOff>141510</xdr:rowOff>
    </xdr:from>
    <xdr:to>
      <xdr:col>6</xdr:col>
      <xdr:colOff>342919</xdr:colOff>
      <xdr:row>11</xdr:row>
      <xdr:rowOff>48986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6212CCF4-02B7-4FB3-A243-CBD0F596E033}"/>
            </a:ext>
          </a:extLst>
        </xdr:cNvPr>
        <xdr:cNvCxnSpPr/>
      </xdr:nvCxnSpPr>
      <xdr:spPr>
        <a:xfrm flipH="1">
          <a:off x="4267200" y="2133596"/>
          <a:ext cx="19" cy="9253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155124</xdr:colOff>
      <xdr:row>10</xdr:row>
      <xdr:rowOff>179612</xdr:rowOff>
    </xdr:from>
    <xdr:to>
      <xdr:col>5</xdr:col>
      <xdr:colOff>272146</xdr:colOff>
      <xdr:row>11</xdr:row>
      <xdr:rowOff>95252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4AC0BA66-9848-45DD-9192-10F911744B5B}"/>
            </a:ext>
          </a:extLst>
        </xdr:cNvPr>
        <xdr:cNvSpPr/>
      </xdr:nvSpPr>
      <xdr:spPr>
        <a:xfrm rot="16200000">
          <a:off x="17188543" y="5957207"/>
          <a:ext cx="100697" cy="117022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277588</xdr:colOff>
      <xdr:row>11</xdr:row>
      <xdr:rowOff>43545</xdr:rowOff>
    </xdr:from>
    <xdr:to>
      <xdr:col>6</xdr:col>
      <xdr:colOff>359230</xdr:colOff>
      <xdr:row>11</xdr:row>
      <xdr:rowOff>54431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254AF085-B72B-489F-8021-175DE72BF815}"/>
            </a:ext>
          </a:extLst>
        </xdr:cNvPr>
        <xdr:cNvCxnSpPr/>
      </xdr:nvCxnSpPr>
      <xdr:spPr>
        <a:xfrm flipH="1" flipV="1">
          <a:off x="2732317" y="2220688"/>
          <a:ext cx="1551213" cy="1088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272142</xdr:colOff>
      <xdr:row>11</xdr:row>
      <xdr:rowOff>48986</xdr:rowOff>
    </xdr:from>
    <xdr:to>
      <xdr:col>4</xdr:col>
      <xdr:colOff>272143</xdr:colOff>
      <xdr:row>12</xdr:row>
      <xdr:rowOff>195943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103512BD-33AF-4021-AECC-7FF59F0A0AA5}"/>
            </a:ext>
          </a:extLst>
        </xdr:cNvPr>
        <xdr:cNvCxnSpPr/>
      </xdr:nvCxnSpPr>
      <xdr:spPr>
        <a:xfrm>
          <a:off x="3091542" y="2226129"/>
          <a:ext cx="1" cy="33201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234043</xdr:colOff>
      <xdr:row>6</xdr:row>
      <xdr:rowOff>48986</xdr:rowOff>
    </xdr:from>
    <xdr:to>
      <xdr:col>13</xdr:col>
      <xdr:colOff>1148443</xdr:colOff>
      <xdr:row>11</xdr:row>
      <xdr:rowOff>16328</xdr:rowOff>
    </xdr:to>
    <xdr:sp macro="" textlink="">
      <xdr:nvSpPr>
        <xdr:cNvPr id="43" name="Arrow: Right 42">
          <a:extLst>
            <a:ext uri="{FF2B5EF4-FFF2-40B4-BE49-F238E27FC236}">
              <a16:creationId xmlns:a16="http://schemas.microsoft.com/office/drawing/2014/main" id="{58C24771-85F1-95BE-6A75-60FC1B46AE30}"/>
            </a:ext>
          </a:extLst>
        </xdr:cNvPr>
        <xdr:cNvSpPr/>
      </xdr:nvSpPr>
      <xdr:spPr>
        <a:xfrm>
          <a:off x="9056914" y="1289957"/>
          <a:ext cx="914400" cy="90351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k Walter" refreshedDate="45206.631895023151" createdVersion="8" refreshedVersion="8" minRefreshableVersion="3" recordCount="16" xr:uid="{93451FA0-9BE4-4A28-A593-8E125035AD92}">
  <cacheSource type="worksheet">
    <worksheetSource ref="D14:L30" sheet="Model"/>
  </cacheSource>
  <cacheFields count="9">
    <cacheField name="Date" numFmtId="165">
      <sharedItems containsSemiMixedTypes="0" containsNonDate="0" containsDate="1" containsString="0" minDate="2022-01-01T00:00:00" maxDate="2023-02-02T00:00:00"/>
    </cacheField>
    <cacheField name="Part" numFmtId="0">
      <sharedItems containsSemiMixedTypes="0" containsString="0" containsNumber="1" containsInteger="1" minValue="1" maxValue="4"/>
    </cacheField>
    <cacheField name="Cust" numFmtId="0">
      <sharedItems containsSemiMixedTypes="0" containsString="0" containsNumber="1" containsInteger="1" minValue="101" maxValue="108"/>
    </cacheField>
    <cacheField name="Qty" numFmtId="0">
      <sharedItems containsSemiMixedTypes="0" containsString="0" containsNumber="1" containsInteger="1" minValue="2" maxValue="6"/>
    </cacheField>
    <cacheField name="Cost" numFmtId="164">
      <sharedItems containsSemiMixedTypes="0" containsString="0" containsNumber="1" minValue="75" maxValue="450"/>
    </cacheField>
    <cacheField name="Total Sales" numFmtId="164">
      <sharedItems containsSemiMixedTypes="0" containsString="0" containsNumber="1" containsInteger="1" minValue="500" maxValue="1200"/>
    </cacheField>
    <cacheField name="." numFmtId="0">
      <sharedItems containsNonDate="0" containsString="0" containsBlank="1"/>
    </cacheField>
    <cacheField name="Color" numFmtId="0">
      <sharedItems count="3">
        <s v="Green"/>
        <s v="Blue"/>
        <s v="Yellow"/>
      </sharedItems>
    </cacheField>
    <cacheField name="Year" numFmtId="0">
      <sharedItems containsSemiMixedTypes="0" containsString="0" containsNumber="1" containsInteger="1" minValue="2022" maxValue="2023" count="2">
        <n v="2022"/>
        <n v="20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d v="2022-01-01T00:00:00"/>
    <n v="1"/>
    <n v="101"/>
    <n v="5"/>
    <n v="75"/>
    <n v="500"/>
    <m/>
    <x v="0"/>
    <x v="0"/>
  </r>
  <r>
    <d v="2022-01-01T00:00:00"/>
    <n v="1"/>
    <n v="101"/>
    <n v="4"/>
    <n v="187.5"/>
    <n v="1000"/>
    <m/>
    <x v="0"/>
    <x v="0"/>
  </r>
  <r>
    <d v="2022-01-01T00:00:00"/>
    <n v="2"/>
    <n v="108"/>
    <n v="5"/>
    <n v="75"/>
    <n v="500"/>
    <m/>
    <x v="1"/>
    <x v="0"/>
  </r>
  <r>
    <d v="2022-01-01T00:00:00"/>
    <n v="2"/>
    <n v="103"/>
    <n v="2"/>
    <n v="375"/>
    <n v="1000"/>
    <m/>
    <x v="1"/>
    <x v="0"/>
  </r>
  <r>
    <d v="2022-02-01T00:00:00"/>
    <n v="3"/>
    <n v="104"/>
    <n v="6"/>
    <n v="125"/>
    <n v="1000"/>
    <m/>
    <x v="1"/>
    <x v="0"/>
  </r>
  <r>
    <d v="2022-02-01T00:00:00"/>
    <n v="3"/>
    <n v="104"/>
    <n v="5"/>
    <n v="135"/>
    <n v="900"/>
    <m/>
    <x v="1"/>
    <x v="0"/>
  </r>
  <r>
    <d v="2022-02-01T00:00:00"/>
    <n v="4"/>
    <n v="103"/>
    <n v="4"/>
    <n v="93.75"/>
    <n v="500"/>
    <m/>
    <x v="2"/>
    <x v="0"/>
  </r>
  <r>
    <d v="2022-02-01T00:00:00"/>
    <n v="4"/>
    <n v="105"/>
    <n v="6"/>
    <n v="112.5"/>
    <n v="900"/>
    <m/>
    <x v="2"/>
    <x v="0"/>
  </r>
  <r>
    <d v="2023-01-01T00:00:00"/>
    <n v="1"/>
    <n v="101"/>
    <n v="3"/>
    <n v="125"/>
    <n v="500"/>
    <m/>
    <x v="0"/>
    <x v="1"/>
  </r>
  <r>
    <d v="2023-01-01T00:00:00"/>
    <n v="1"/>
    <n v="101"/>
    <n v="2"/>
    <n v="450"/>
    <n v="1200"/>
    <m/>
    <x v="0"/>
    <x v="1"/>
  </r>
  <r>
    <d v="2023-01-01T00:00:00"/>
    <n v="2"/>
    <n v="108"/>
    <n v="4"/>
    <n v="187.5"/>
    <n v="1000"/>
    <m/>
    <x v="1"/>
    <x v="1"/>
  </r>
  <r>
    <d v="2023-01-01T00:00:00"/>
    <n v="2"/>
    <n v="103"/>
    <n v="5"/>
    <n v="150"/>
    <n v="1000"/>
    <m/>
    <x v="1"/>
    <x v="1"/>
  </r>
  <r>
    <d v="2023-02-01T00:00:00"/>
    <n v="3"/>
    <n v="104"/>
    <n v="4"/>
    <n v="187.5"/>
    <n v="1000"/>
    <m/>
    <x v="1"/>
    <x v="1"/>
  </r>
  <r>
    <d v="2023-02-01T00:00:00"/>
    <n v="3"/>
    <n v="104"/>
    <n v="6"/>
    <n v="112.5"/>
    <n v="900"/>
    <m/>
    <x v="1"/>
    <x v="1"/>
  </r>
  <r>
    <d v="2023-02-01T00:00:00"/>
    <n v="4"/>
    <n v="103"/>
    <n v="5"/>
    <n v="150"/>
    <n v="1000"/>
    <m/>
    <x v="2"/>
    <x v="1"/>
  </r>
  <r>
    <d v="2023-02-01T00:00:00"/>
    <n v="4"/>
    <n v="105"/>
    <n v="4"/>
    <n v="168.75"/>
    <n v="900"/>
    <m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98D281-8A55-42DB-98A3-AD618ED10946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O7:R12" firstHeaderRow="1" firstDataRow="2" firstDataCol="1"/>
  <pivotFields count="9">
    <pivotField numFmtId="165" showAll="0"/>
    <pivotField showAll="0"/>
    <pivotField showAll="0"/>
    <pivotField showAll="0"/>
    <pivotField numFmtId="164" showAll="0"/>
    <pivotField dataField="1" numFmtId="164" showAll="0"/>
    <pivotField showAll="0"/>
    <pivotField axis="axisRow" showAll="0">
      <items count="4"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Sum of Total Sales" fld="5" baseField="0" baseItem="0" numFmtId="5"/>
  </dataFields>
  <formats count="4">
    <format dxfId="24">
      <pivotArea collapsedLevelsAreSubtotals="1" fieldPosition="0">
        <references count="2">
          <reference field="7" count="1">
            <x v="1"/>
          </reference>
          <reference field="8" count="1" selected="0">
            <x v="0"/>
          </reference>
        </references>
      </pivotArea>
    </format>
    <format dxfId="23">
      <pivotArea dataOnly="0" labelOnly="1" fieldPosition="0">
        <references count="1">
          <reference field="8" count="0"/>
        </references>
      </pivotArea>
    </format>
    <format dxfId="22">
      <pivotArea outline="0" collapsedLevelsAreSubtotals="1" fieldPosition="0">
        <references count="1">
          <reference field="8" count="0" selected="0"/>
        </references>
      </pivotArea>
    </format>
    <format dxfId="21">
      <pivotArea collapsedLevelsAreSubtotals="1" fieldPosition="0">
        <references count="2">
          <reference field="7" count="1">
            <x v="1"/>
          </reference>
          <reference field="8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06CDB8-1F6C-4B73-A4E6-ABD919599F90}" name="Part_Dim" displayName="Part_Dim" ref="G6:J11" totalsRowShown="0" headerRowDxfId="20" headerRowBorderDxfId="19" tableBorderDxfId="18">
  <autoFilter ref="G6:J11" xr:uid="{B706CDB8-1F6C-4B73-A4E6-ABD919599F90}"/>
  <tableColumns count="4">
    <tableColumn id="1" xr3:uid="{AF84FA37-BC5A-4B05-B3E8-3DDD674BB437}" name="Part#" dataDxfId="17"/>
    <tableColumn id="2" xr3:uid="{C694DC82-7FC0-48C3-9F0F-542A9C7CDC0D}" name="Color"/>
    <tableColumn id="3" xr3:uid="{4566E063-BAD5-40C1-A783-788B42D26141}" name="Part Name" dataDxfId="16"/>
    <tableColumn id="4" xr3:uid="{3B2760B8-85C6-4581-9163-1735DB39F2A0}" name="Ord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64258A-A2D7-438F-B1C4-F4345DF81089}" name="Calendar_Dim" displayName="Calendar_Dim" ref="C6:E10" totalsRowShown="0" headerRowDxfId="14" dataDxfId="12" headerRowBorderDxfId="13" tableBorderDxfId="11">
  <autoFilter ref="C6:E10" xr:uid="{7764258A-A2D7-438F-B1C4-F4345DF81089}"/>
  <tableColumns count="3">
    <tableColumn id="1" xr3:uid="{3EF11966-8CD9-44B6-9916-DC90F42F7274}" name="Date" dataDxfId="10"/>
    <tableColumn id="2" xr3:uid="{F11214E4-72F2-4097-85D1-2FA70C34D54F}" name="Year" dataDxfId="9"/>
    <tableColumn id="3" xr3:uid="{8B38B1BC-06BE-4974-8D5B-20C37F01D71F}" name="Month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0F4B8D-8D6B-4F5B-8DB5-60E3632CAE7D}" name="Sales_Fact" displayName="Sales_Fact" ref="D14:I30" totalsRowShown="0" headerRowDxfId="7" headerRowBorderDxfId="6">
  <autoFilter ref="D14:I30" xr:uid="{F80F4B8D-8D6B-4F5B-8DB5-60E3632CAE7D}"/>
  <tableColumns count="6">
    <tableColumn id="1" xr3:uid="{F6784826-B012-4BF3-8C07-7D9ADFD7D28F}" name="Date" dataDxfId="5"/>
    <tableColumn id="2" xr3:uid="{D8AA7C16-620F-4A47-8FCA-8E61814BABEC}" name="Part" dataDxfId="4"/>
    <tableColumn id="3" xr3:uid="{F3B54C92-5020-453A-815C-B2CC606A41D4}" name="Cust" dataDxfId="3"/>
    <tableColumn id="4" xr3:uid="{828D7E17-300C-4B77-AAB4-D470D63F21A4}" name="Qty" dataDxfId="2"/>
    <tableColumn id="5" xr3:uid="{55D53810-0DD8-4A99-87EA-537B0C8D1D10}" name="Unit Cost" dataDxfId="1">
      <calculatedColumnFormula>(Sales_Fact[[#This Row],[Total Sales]]*0.75)/Sales_Fact[[#This Row],[Qty]]</calculatedColumnFormula>
    </tableColumn>
    <tableColumn id="6" xr3:uid="{C573F12E-2398-4D86-B1BE-75F2CBB857EA}" name="Total Sales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2649-4C10-4264-9E49-BBCC43044016}">
  <dimension ref="B3:R34"/>
  <sheetViews>
    <sheetView showGridLines="0" tabSelected="1" workbookViewId="0"/>
  </sheetViews>
  <sheetFormatPr defaultRowHeight="14.6" x14ac:dyDescent="0.4"/>
  <cols>
    <col min="1" max="1" width="4.07421875" customWidth="1"/>
    <col min="3" max="3" width="12.4609375" customWidth="1"/>
    <col min="4" max="4" width="8.921875" bestFit="1" customWidth="1"/>
    <col min="5" max="5" width="11.53515625" customWidth="1"/>
    <col min="8" max="8" width="12.53515625" customWidth="1"/>
    <col min="9" max="9" width="11.53515625" customWidth="1"/>
    <col min="10" max="10" width="6.3828125" customWidth="1"/>
    <col min="14" max="14" width="18.69140625" customWidth="1"/>
    <col min="15" max="15" width="15.15234375" bestFit="1" customWidth="1"/>
    <col min="16" max="16" width="10.15234375" customWidth="1"/>
    <col min="17" max="18" width="10.69140625" bestFit="1" customWidth="1"/>
  </cols>
  <sheetData>
    <row r="3" spans="2:18" ht="18.899999999999999" thickBot="1" x14ac:dyDescent="0.55000000000000004">
      <c r="B3" s="1" t="s">
        <v>29</v>
      </c>
    </row>
    <row r="4" spans="2:18" x14ac:dyDescent="0.4"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9"/>
    </row>
    <row r="5" spans="2:18" ht="16.3" thickBot="1" x14ac:dyDescent="0.5">
      <c r="B5" s="10"/>
      <c r="C5" s="43"/>
      <c r="D5" s="43" t="s">
        <v>21</v>
      </c>
      <c r="E5" s="34"/>
      <c r="G5" s="33"/>
      <c r="H5" s="43" t="s">
        <v>20</v>
      </c>
      <c r="I5" s="34"/>
      <c r="M5" s="11"/>
    </row>
    <row r="6" spans="2:18" ht="18.899999999999999" thickBot="1" x14ac:dyDescent="0.55000000000000004">
      <c r="B6" s="10"/>
      <c r="C6" s="13" t="s">
        <v>6</v>
      </c>
      <c r="D6" s="14" t="s">
        <v>9</v>
      </c>
      <c r="E6" s="15" t="s">
        <v>8</v>
      </c>
      <c r="G6" s="13" t="s">
        <v>11</v>
      </c>
      <c r="H6" s="14" t="s">
        <v>0</v>
      </c>
      <c r="I6" s="14" t="s">
        <v>12</v>
      </c>
      <c r="J6" s="15" t="s">
        <v>35</v>
      </c>
      <c r="M6" s="11"/>
      <c r="O6" s="1" t="s">
        <v>28</v>
      </c>
    </row>
    <row r="7" spans="2:18" x14ac:dyDescent="0.4">
      <c r="B7" s="10"/>
      <c r="C7" s="16">
        <v>44562</v>
      </c>
      <c r="D7" s="20">
        <v>2022</v>
      </c>
      <c r="E7" s="27" t="s">
        <v>16</v>
      </c>
      <c r="G7" s="6">
        <v>1</v>
      </c>
      <c r="H7" s="49" t="s">
        <v>1</v>
      </c>
      <c r="I7" s="29" t="s">
        <v>13</v>
      </c>
      <c r="J7" s="30">
        <v>1</v>
      </c>
      <c r="M7" s="11"/>
      <c r="O7" s="24" t="s">
        <v>26</v>
      </c>
      <c r="P7" s="24" t="s">
        <v>27</v>
      </c>
    </row>
    <row r="8" spans="2:18" x14ac:dyDescent="0.4">
      <c r="B8" s="10"/>
      <c r="C8" s="16">
        <v>44593</v>
      </c>
      <c r="D8" s="20">
        <v>2022</v>
      </c>
      <c r="E8" s="27" t="s">
        <v>17</v>
      </c>
      <c r="G8" s="50">
        <v>2</v>
      </c>
      <c r="H8" s="51" t="s">
        <v>2</v>
      </c>
      <c r="I8" s="29" t="s">
        <v>14</v>
      </c>
      <c r="J8" s="30">
        <v>2</v>
      </c>
      <c r="M8" s="11"/>
      <c r="O8" s="24" t="s">
        <v>25</v>
      </c>
      <c r="P8" s="5">
        <v>2022</v>
      </c>
      <c r="Q8" s="5">
        <v>2023</v>
      </c>
      <c r="R8" t="s">
        <v>5</v>
      </c>
    </row>
    <row r="9" spans="2:18" ht="15" thickBot="1" x14ac:dyDescent="0.45">
      <c r="B9" s="10"/>
      <c r="C9" s="17">
        <v>44927</v>
      </c>
      <c r="D9" s="21">
        <v>2023</v>
      </c>
      <c r="E9" s="28" t="s">
        <v>16</v>
      </c>
      <c r="G9" s="50">
        <v>3</v>
      </c>
      <c r="H9" s="51" t="s">
        <v>2</v>
      </c>
      <c r="I9" s="29" t="s">
        <v>15</v>
      </c>
      <c r="J9" s="30">
        <v>2</v>
      </c>
      <c r="M9" s="11"/>
      <c r="O9" s="25" t="s">
        <v>1</v>
      </c>
      <c r="P9" s="31">
        <v>1500</v>
      </c>
      <c r="Q9" s="31">
        <v>1700</v>
      </c>
      <c r="R9" s="26">
        <v>3200</v>
      </c>
    </row>
    <row r="10" spans="2:18" ht="15" thickBot="1" x14ac:dyDescent="0.45">
      <c r="B10" s="10"/>
      <c r="C10" s="17">
        <v>44958</v>
      </c>
      <c r="D10" s="21">
        <v>2023</v>
      </c>
      <c r="E10" s="28" t="s">
        <v>17</v>
      </c>
      <c r="G10" s="7">
        <v>4</v>
      </c>
      <c r="H10" s="52" t="s">
        <v>3</v>
      </c>
      <c r="I10" s="29" t="s">
        <v>15</v>
      </c>
      <c r="J10" s="30">
        <v>3</v>
      </c>
      <c r="M10" s="11"/>
      <c r="O10" s="25" t="s">
        <v>2</v>
      </c>
      <c r="P10" s="32">
        <v>3400</v>
      </c>
      <c r="Q10" s="31">
        <v>3900</v>
      </c>
      <c r="R10" s="26">
        <v>7300</v>
      </c>
    </row>
    <row r="11" spans="2:18" x14ac:dyDescent="0.4">
      <c r="B11" s="10"/>
      <c r="C11" s="35" t="s">
        <v>22</v>
      </c>
      <c r="G11" s="53">
        <v>5</v>
      </c>
      <c r="H11" s="54" t="s">
        <v>33</v>
      </c>
      <c r="I11" s="29" t="s">
        <v>34</v>
      </c>
      <c r="J11" s="30">
        <v>4</v>
      </c>
      <c r="M11" s="11"/>
      <c r="O11" s="25" t="s">
        <v>3</v>
      </c>
      <c r="P11" s="31">
        <v>1400</v>
      </c>
      <c r="Q11" s="31">
        <v>1900</v>
      </c>
      <c r="R11" s="26">
        <v>3300</v>
      </c>
    </row>
    <row r="12" spans="2:18" ht="18" customHeight="1" x14ac:dyDescent="0.4">
      <c r="B12" s="10"/>
      <c r="G12" s="35" t="s">
        <v>22</v>
      </c>
      <c r="M12" s="11"/>
      <c r="O12" s="25" t="s">
        <v>5</v>
      </c>
      <c r="P12" s="31">
        <v>6300</v>
      </c>
      <c r="Q12" s="31">
        <v>7500</v>
      </c>
      <c r="R12" s="26">
        <v>13800</v>
      </c>
    </row>
    <row r="13" spans="2:18" ht="16.3" thickBot="1" x14ac:dyDescent="0.5">
      <c r="B13" s="10"/>
      <c r="D13" s="34"/>
      <c r="E13" s="34"/>
      <c r="F13" s="34"/>
      <c r="G13" s="43" t="s">
        <v>19</v>
      </c>
      <c r="H13" s="34"/>
      <c r="I13" s="34"/>
      <c r="K13" s="33" t="s">
        <v>30</v>
      </c>
      <c r="L13" s="29"/>
      <c r="M13" s="11"/>
    </row>
    <row r="14" spans="2:18" ht="15" thickBot="1" x14ac:dyDescent="0.45">
      <c r="B14" s="10"/>
      <c r="D14" s="44" t="s">
        <v>6</v>
      </c>
      <c r="E14" s="45" t="s">
        <v>10</v>
      </c>
      <c r="F14" s="46" t="s">
        <v>18</v>
      </c>
      <c r="G14" s="44" t="s">
        <v>7</v>
      </c>
      <c r="H14" s="45" t="s">
        <v>36</v>
      </c>
      <c r="I14" s="46" t="s">
        <v>4</v>
      </c>
      <c r="J14" s="36" t="s">
        <v>24</v>
      </c>
      <c r="K14" s="22" t="s">
        <v>0</v>
      </c>
      <c r="L14" s="23" t="s">
        <v>9</v>
      </c>
      <c r="M14" s="11"/>
    </row>
    <row r="15" spans="2:18" x14ac:dyDescent="0.4">
      <c r="B15" s="10"/>
      <c r="D15" s="55">
        <v>44562</v>
      </c>
      <c r="E15" s="59">
        <v>1</v>
      </c>
      <c r="F15" s="60">
        <v>101</v>
      </c>
      <c r="G15" s="60">
        <v>5</v>
      </c>
      <c r="H15" s="61">
        <f>(Sales_Fact[[#This Row],[Total Sales]]*0.75)/Sales_Fact[[#This Row],[Qty]]</f>
        <v>75</v>
      </c>
      <c r="I15" s="62">
        <v>500</v>
      </c>
      <c r="K15" s="38" t="str">
        <f>_xlfn.XLOOKUP(Sales_Fact[[#This Row],[Part]],Part_Dim[Part'#],Part_Dim[Color])</f>
        <v>Green</v>
      </c>
      <c r="L15" s="39">
        <f>_xlfn.XLOOKUP(Sales_Fact[[#This Row],[Date]],Calendar_Dim[Date],Calendar_Dim[Year])</f>
        <v>2022</v>
      </c>
      <c r="M15" s="11"/>
      <c r="N15" s="58"/>
    </row>
    <row r="16" spans="2:18" ht="15" thickBot="1" x14ac:dyDescent="0.45">
      <c r="B16" s="10"/>
      <c r="D16" s="56">
        <v>44593</v>
      </c>
      <c r="E16" s="63">
        <v>1</v>
      </c>
      <c r="F16" s="28">
        <v>101</v>
      </c>
      <c r="G16" s="28">
        <v>4</v>
      </c>
      <c r="H16" s="64">
        <f>(Sales_Fact[[#This Row],[Total Sales]]*0.75)/Sales_Fact[[#This Row],[Qty]]</f>
        <v>187.5</v>
      </c>
      <c r="I16" s="65">
        <v>1000</v>
      </c>
      <c r="K16" s="38" t="str">
        <f>_xlfn.XLOOKUP(Sales_Fact[[#This Row],[Part]],Part_Dim[Part'#],Part_Dim[Color])</f>
        <v>Green</v>
      </c>
      <c r="L16" s="39">
        <f>_xlfn.XLOOKUP(Sales_Fact[[#This Row],[Date]],Calendar_Dim[Date],Calendar_Dim[Year])</f>
        <v>2022</v>
      </c>
      <c r="M16" s="11"/>
      <c r="N16" s="58"/>
    </row>
    <row r="17" spans="2:14" x14ac:dyDescent="0.4">
      <c r="B17" s="10"/>
      <c r="D17" s="55">
        <v>44562</v>
      </c>
      <c r="E17" s="66">
        <v>2</v>
      </c>
      <c r="F17" s="60">
        <v>108</v>
      </c>
      <c r="G17" s="60">
        <v>5</v>
      </c>
      <c r="H17" s="61">
        <f>(Sales_Fact[[#This Row],[Total Sales]]*0.75)/Sales_Fact[[#This Row],[Qty]]</f>
        <v>75</v>
      </c>
      <c r="I17" s="67">
        <v>500</v>
      </c>
      <c r="K17" s="38" t="str">
        <f>_xlfn.XLOOKUP(Sales_Fact[[#This Row],[Part]],Part_Dim[Part'#],Part_Dim[Color])</f>
        <v>Blue</v>
      </c>
      <c r="L17" s="39">
        <f>_xlfn.XLOOKUP(Sales_Fact[[#This Row],[Date]],Calendar_Dim[Date],Calendar_Dim[Year])</f>
        <v>2022</v>
      </c>
      <c r="M17" s="11"/>
      <c r="N17" s="58"/>
    </row>
    <row r="18" spans="2:14" ht="15" thickBot="1" x14ac:dyDescent="0.45">
      <c r="B18" s="10"/>
      <c r="D18" s="57">
        <v>44562</v>
      </c>
      <c r="E18" s="68">
        <v>2</v>
      </c>
      <c r="F18" s="69">
        <v>103</v>
      </c>
      <c r="G18" s="69">
        <v>2</v>
      </c>
      <c r="H18" s="70">
        <f>(Sales_Fact[[#This Row],[Total Sales]]*0.75)/Sales_Fact[[#This Row],[Qty]]</f>
        <v>375</v>
      </c>
      <c r="I18" s="71">
        <v>1000</v>
      </c>
      <c r="K18" s="38" t="str">
        <f>_xlfn.XLOOKUP(Sales_Fact[[#This Row],[Part]],Part_Dim[Part'#],Part_Dim[Color])</f>
        <v>Blue</v>
      </c>
      <c r="L18" s="39">
        <f>_xlfn.XLOOKUP(Sales_Fact[[#This Row],[Date]],Calendar_Dim[Date],Calendar_Dim[Year])</f>
        <v>2022</v>
      </c>
      <c r="M18" s="11"/>
      <c r="N18" s="58"/>
    </row>
    <row r="19" spans="2:14" x14ac:dyDescent="0.4">
      <c r="B19" s="10"/>
      <c r="D19" s="56">
        <v>44593</v>
      </c>
      <c r="E19" s="72">
        <v>3</v>
      </c>
      <c r="F19" s="28">
        <v>104</v>
      </c>
      <c r="G19" s="28">
        <v>6</v>
      </c>
      <c r="H19" s="64">
        <f>(Sales_Fact[[#This Row],[Total Sales]]*0.75)/Sales_Fact[[#This Row],[Qty]]</f>
        <v>125</v>
      </c>
      <c r="I19" s="73">
        <v>1000</v>
      </c>
      <c r="J19" s="58"/>
      <c r="K19" s="38" t="str">
        <f>_xlfn.XLOOKUP(Sales_Fact[[#This Row],[Part]],Part_Dim[Part'#],Part_Dim[Color])</f>
        <v>Blue</v>
      </c>
      <c r="L19" s="39">
        <f>_xlfn.XLOOKUP(Sales_Fact[[#This Row],[Date]],Calendar_Dim[Date],Calendar_Dim[Year])</f>
        <v>2022</v>
      </c>
      <c r="M19" s="11"/>
      <c r="N19" s="58"/>
    </row>
    <row r="20" spans="2:14" x14ac:dyDescent="0.4">
      <c r="B20" s="10"/>
      <c r="D20" s="56">
        <v>44593</v>
      </c>
      <c r="E20" s="72">
        <v>3</v>
      </c>
      <c r="F20" s="28">
        <v>104</v>
      </c>
      <c r="G20" s="28">
        <v>5</v>
      </c>
      <c r="H20" s="64">
        <f>(Sales_Fact[[#This Row],[Total Sales]]*0.75)/Sales_Fact[[#This Row],[Qty]]</f>
        <v>135</v>
      </c>
      <c r="I20" s="73">
        <v>900</v>
      </c>
      <c r="K20" s="38" t="str">
        <f>_xlfn.XLOOKUP(Sales_Fact[[#This Row],[Part]],Part_Dim[Part'#],Part_Dim[Color])</f>
        <v>Blue</v>
      </c>
      <c r="L20" s="39">
        <f>_xlfn.XLOOKUP(Sales_Fact[[#This Row],[Date]],Calendar_Dim[Date],Calendar_Dim[Year])</f>
        <v>2022</v>
      </c>
      <c r="M20" s="11"/>
      <c r="N20" s="58"/>
    </row>
    <row r="21" spans="2:14" x14ac:dyDescent="0.4">
      <c r="B21" s="10"/>
      <c r="D21" s="56">
        <v>44562</v>
      </c>
      <c r="E21" s="74">
        <v>4</v>
      </c>
      <c r="F21" s="28">
        <v>103</v>
      </c>
      <c r="G21" s="28">
        <v>4</v>
      </c>
      <c r="H21" s="64">
        <f>(Sales_Fact[[#This Row],[Total Sales]]*0.75)/Sales_Fact[[#This Row],[Qty]]</f>
        <v>93.75</v>
      </c>
      <c r="I21" s="65">
        <v>500</v>
      </c>
      <c r="K21" s="38" t="str">
        <f>_xlfn.XLOOKUP(Sales_Fact[[#This Row],[Part]],Part_Dim[Part'#],Part_Dim[Color])</f>
        <v>Yellow</v>
      </c>
      <c r="L21" s="39">
        <f>_xlfn.XLOOKUP(Sales_Fact[[#This Row],[Date]],Calendar_Dim[Date],Calendar_Dim[Year])</f>
        <v>2022</v>
      </c>
      <c r="M21" s="11"/>
      <c r="N21" s="58"/>
    </row>
    <row r="22" spans="2:14" ht="15" thickBot="1" x14ac:dyDescent="0.45">
      <c r="B22" s="10"/>
      <c r="D22" s="56">
        <v>44593</v>
      </c>
      <c r="E22" s="75">
        <v>4</v>
      </c>
      <c r="F22" s="69">
        <v>105</v>
      </c>
      <c r="G22" s="69">
        <v>6</v>
      </c>
      <c r="H22" s="70">
        <f>(Sales_Fact[[#This Row],[Total Sales]]*0.75)/Sales_Fact[[#This Row],[Qty]]</f>
        <v>112.5</v>
      </c>
      <c r="I22" s="76">
        <v>900</v>
      </c>
      <c r="K22" s="40" t="str">
        <f>_xlfn.XLOOKUP(Sales_Fact[[#This Row],[Part]],Part_Dim[Part'#],Part_Dim[Color])</f>
        <v>Yellow</v>
      </c>
      <c r="L22" s="41">
        <f>_xlfn.XLOOKUP(Sales_Fact[[#This Row],[Date]],Calendar_Dim[Date],Calendar_Dim[Year])</f>
        <v>2022</v>
      </c>
      <c r="M22" s="11"/>
      <c r="N22" s="58"/>
    </row>
    <row r="23" spans="2:14" x14ac:dyDescent="0.4">
      <c r="B23" s="10"/>
      <c r="D23" s="18">
        <v>44927</v>
      </c>
      <c r="E23" s="63">
        <v>1</v>
      </c>
      <c r="F23" s="28">
        <v>101</v>
      </c>
      <c r="G23" s="28">
        <v>3</v>
      </c>
      <c r="H23" s="64">
        <f>(Sales_Fact[[#This Row],[Total Sales]]*0.75)/Sales_Fact[[#This Row],[Qty]]</f>
        <v>125</v>
      </c>
      <c r="I23" s="65">
        <v>500</v>
      </c>
      <c r="K23" s="42" t="str">
        <f>_xlfn.XLOOKUP(Sales_Fact[[#This Row],[Part]],Part_Dim[Part'#],Part_Dim[Color])</f>
        <v>Green</v>
      </c>
      <c r="L23" s="39">
        <f>_xlfn.XLOOKUP(Sales_Fact[[#This Row],[Date]],Calendar_Dim[Date],Calendar_Dim[Year])</f>
        <v>2023</v>
      </c>
      <c r="M23" s="11"/>
      <c r="N23" s="58"/>
    </row>
    <row r="24" spans="2:14" x14ac:dyDescent="0.4">
      <c r="B24" s="10"/>
      <c r="D24" s="18">
        <v>44958</v>
      </c>
      <c r="E24" s="63">
        <v>1</v>
      </c>
      <c r="F24" s="28">
        <v>101</v>
      </c>
      <c r="G24" s="28">
        <v>2</v>
      </c>
      <c r="H24" s="64">
        <f>(Sales_Fact[[#This Row],[Total Sales]]*0.75)/Sales_Fact[[#This Row],[Qty]]</f>
        <v>450</v>
      </c>
      <c r="I24" s="65">
        <v>1200</v>
      </c>
      <c r="K24" s="38" t="str">
        <f>_xlfn.XLOOKUP(Sales_Fact[[#This Row],[Part]],Part_Dim[Part'#],Part_Dim[Color])</f>
        <v>Green</v>
      </c>
      <c r="L24" s="39">
        <f>_xlfn.XLOOKUP(Sales_Fact[[#This Row],[Date]],Calendar_Dim[Date],Calendar_Dim[Year])</f>
        <v>2023</v>
      </c>
      <c r="M24" s="11"/>
      <c r="N24" s="58"/>
    </row>
    <row r="25" spans="2:14" x14ac:dyDescent="0.4">
      <c r="B25" s="10"/>
      <c r="D25" s="18">
        <v>44927</v>
      </c>
      <c r="E25" s="72">
        <v>2</v>
      </c>
      <c r="F25" s="28">
        <v>108</v>
      </c>
      <c r="G25" s="28">
        <v>4</v>
      </c>
      <c r="H25" s="64">
        <f>(Sales_Fact[[#This Row],[Total Sales]]*0.75)/Sales_Fact[[#This Row],[Qty]]</f>
        <v>187.5</v>
      </c>
      <c r="I25" s="73">
        <v>1000</v>
      </c>
      <c r="K25" s="38" t="str">
        <f>_xlfn.XLOOKUP(Sales_Fact[[#This Row],[Part]],Part_Dim[Part'#],Part_Dim[Color])</f>
        <v>Blue</v>
      </c>
      <c r="L25" s="39">
        <f>_xlfn.XLOOKUP(Sales_Fact[[#This Row],[Date]],Calendar_Dim[Date],Calendar_Dim[Year])</f>
        <v>2023</v>
      </c>
      <c r="M25" s="11"/>
      <c r="N25" s="58"/>
    </row>
    <row r="26" spans="2:14" x14ac:dyDescent="0.4">
      <c r="B26" s="10"/>
      <c r="D26" s="18">
        <v>44927</v>
      </c>
      <c r="E26" s="72">
        <v>2</v>
      </c>
      <c r="F26" s="28">
        <v>103</v>
      </c>
      <c r="G26" s="28">
        <v>5</v>
      </c>
      <c r="H26" s="64">
        <f>(Sales_Fact[[#This Row],[Total Sales]]*0.75)/Sales_Fact[[#This Row],[Qty]]</f>
        <v>150</v>
      </c>
      <c r="I26" s="73">
        <v>1000</v>
      </c>
      <c r="K26" s="38" t="str">
        <f>_xlfn.XLOOKUP(Sales_Fact[[#This Row],[Part]],Part_Dim[Part'#],Part_Dim[Color])</f>
        <v>Blue</v>
      </c>
      <c r="L26" s="39">
        <f>_xlfn.XLOOKUP(Sales_Fact[[#This Row],[Date]],Calendar_Dim[Date],Calendar_Dim[Year])</f>
        <v>2023</v>
      </c>
      <c r="M26" s="11"/>
      <c r="N26" s="58"/>
    </row>
    <row r="27" spans="2:14" x14ac:dyDescent="0.4">
      <c r="B27" s="10"/>
      <c r="D27" s="18">
        <v>44958</v>
      </c>
      <c r="E27" s="72">
        <v>3</v>
      </c>
      <c r="F27" s="28">
        <v>104</v>
      </c>
      <c r="G27" s="28">
        <v>4</v>
      </c>
      <c r="H27" s="64">
        <f>(Sales_Fact[[#This Row],[Total Sales]]*0.75)/Sales_Fact[[#This Row],[Qty]]</f>
        <v>187.5</v>
      </c>
      <c r="I27" s="73">
        <v>1000</v>
      </c>
      <c r="K27" s="38" t="str">
        <f>_xlfn.XLOOKUP(Sales_Fact[[#This Row],[Part]],Part_Dim[Part'#],Part_Dim[Color])</f>
        <v>Blue</v>
      </c>
      <c r="L27" s="39">
        <f>_xlfn.XLOOKUP(Sales_Fact[[#This Row],[Date]],Calendar_Dim[Date],Calendar_Dim[Year])</f>
        <v>2023</v>
      </c>
      <c r="M27" s="11"/>
      <c r="N27" s="58"/>
    </row>
    <row r="28" spans="2:14" x14ac:dyDescent="0.4">
      <c r="B28" s="10"/>
      <c r="C28" s="77" t="s">
        <v>37</v>
      </c>
      <c r="D28" s="18">
        <v>44958</v>
      </c>
      <c r="E28" s="72">
        <v>3</v>
      </c>
      <c r="F28" s="28">
        <v>104</v>
      </c>
      <c r="G28" s="28">
        <v>4</v>
      </c>
      <c r="H28" s="64">
        <v>187.5</v>
      </c>
      <c r="I28" s="73">
        <v>900</v>
      </c>
      <c r="K28" s="38" t="str">
        <f>_xlfn.XLOOKUP(Sales_Fact[[#This Row],[Part]],Part_Dim[Part'#],Part_Dim[Color])</f>
        <v>Blue</v>
      </c>
      <c r="L28" s="39">
        <f>_xlfn.XLOOKUP(Sales_Fact[[#This Row],[Date]],Calendar_Dim[Date],Calendar_Dim[Year])</f>
        <v>2023</v>
      </c>
      <c r="M28" s="11"/>
      <c r="N28" s="58"/>
    </row>
    <row r="29" spans="2:14" x14ac:dyDescent="0.4">
      <c r="B29" s="10"/>
      <c r="D29" s="18">
        <v>44927</v>
      </c>
      <c r="E29" s="74">
        <v>4</v>
      </c>
      <c r="F29" s="28">
        <v>103</v>
      </c>
      <c r="G29" s="28">
        <v>5</v>
      </c>
      <c r="H29" s="64">
        <f>(Sales_Fact[[#This Row],[Total Sales]]*0.75)/Sales_Fact[[#This Row],[Qty]]</f>
        <v>150</v>
      </c>
      <c r="I29" s="65">
        <v>1000</v>
      </c>
      <c r="K29" s="38" t="str">
        <f>_xlfn.XLOOKUP(Sales_Fact[[#This Row],[Part]],Part_Dim[Part'#],Part_Dim[Color])</f>
        <v>Yellow</v>
      </c>
      <c r="L29" s="39">
        <f>_xlfn.XLOOKUP(Sales_Fact[[#This Row],[Date]],Calendar_Dim[Date],Calendar_Dim[Year])</f>
        <v>2023</v>
      </c>
      <c r="M29" s="11"/>
      <c r="N29" s="58"/>
    </row>
    <row r="30" spans="2:14" ht="15" thickBot="1" x14ac:dyDescent="0.45">
      <c r="B30" s="10"/>
      <c r="D30" s="19">
        <v>44958</v>
      </c>
      <c r="E30" s="75">
        <v>4</v>
      </c>
      <c r="F30" s="69">
        <v>105</v>
      </c>
      <c r="G30" s="69">
        <v>4</v>
      </c>
      <c r="H30" s="70">
        <f>(Sales_Fact[[#This Row],[Total Sales]]*0.75)/Sales_Fact[[#This Row],[Qty]]</f>
        <v>168.75</v>
      </c>
      <c r="I30" s="76">
        <v>900</v>
      </c>
      <c r="K30" s="38" t="str">
        <f>_xlfn.XLOOKUP(Sales_Fact[[#This Row],[Part]],Part_Dim[Part'#],Part_Dim[Color])</f>
        <v>Yellow</v>
      </c>
      <c r="L30" s="39">
        <f>_xlfn.XLOOKUP(Sales_Fact[[#This Row],[Date]],Calendar_Dim[Date],Calendar_Dim[Year])</f>
        <v>2023</v>
      </c>
      <c r="M30" s="11"/>
      <c r="N30" s="58"/>
    </row>
    <row r="31" spans="2:14" ht="15" thickBot="1" x14ac:dyDescent="0.45">
      <c r="B31" s="3"/>
      <c r="C31" s="4"/>
      <c r="D31" s="37" t="s">
        <v>23</v>
      </c>
      <c r="E31" s="37" t="s">
        <v>23</v>
      </c>
      <c r="F31" s="37" t="s">
        <v>23</v>
      </c>
      <c r="G31" s="4"/>
      <c r="H31" s="4"/>
      <c r="I31" s="4"/>
      <c r="J31" s="4"/>
      <c r="K31" s="4"/>
      <c r="L31" s="4"/>
      <c r="M31" s="12"/>
    </row>
    <row r="33" spans="8:9" ht="18.45" x14ac:dyDescent="0.5">
      <c r="H33" s="1" t="s">
        <v>31</v>
      </c>
    </row>
    <row r="34" spans="8:9" x14ac:dyDescent="0.4">
      <c r="H34" s="47" t="s">
        <v>32</v>
      </c>
      <c r="I34" s="48">
        <f>SUM(I15:I30)</f>
        <v>13800</v>
      </c>
    </row>
  </sheetData>
  <autoFilter ref="K14:L30" xr:uid="{F9742649-4C10-4264-9E49-BBCC43044016}"/>
  <sortState xmlns:xlrd2="http://schemas.microsoft.com/office/spreadsheetml/2017/richdata2" ref="D15:G22">
    <sortCondition ref="D15:D22"/>
  </sortState>
  <pageMargins left="0.7" right="0.7" top="0.75" bottom="0.75" header="0.3" footer="0.3"/>
  <pageSetup orientation="portrait" r:id="rId2"/>
  <drawing r:id="rId3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Walter</dc:creator>
  <cp:lastModifiedBy>Mark Walter</cp:lastModifiedBy>
  <dcterms:created xsi:type="dcterms:W3CDTF">2023-10-06T15:50:40Z</dcterms:created>
  <dcterms:modified xsi:type="dcterms:W3CDTF">2023-10-08T05:49:23Z</dcterms:modified>
</cp:coreProperties>
</file>